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7D4646-0599-4105-B1DF-C2D3495783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dastro Legurmê" sheetId="1" r:id="rId1"/>
  </sheets>
  <calcPr calcId="191029"/>
</workbook>
</file>

<file path=xl/calcChain.xml><?xml version="1.0" encoding="utf-8"?>
<calcChain xmlns="http://schemas.openxmlformats.org/spreadsheetml/2006/main">
  <c r="Z31" i="1" l="1"/>
  <c r="Z30" i="1"/>
  <c r="Z29" i="1"/>
  <c r="Z20" i="1" l="1"/>
  <c r="Z19" i="1"/>
  <c r="Y20" i="1"/>
  <c r="Y19" i="1"/>
  <c r="Z15" i="1" l="1"/>
  <c r="Z14" i="1"/>
  <c r="Z13" i="1"/>
  <c r="Z12" i="1"/>
  <c r="Z16" i="1"/>
  <c r="V16" i="1" l="1"/>
  <c r="Y16" i="1" s="1"/>
  <c r="V12" i="1"/>
  <c r="Y12" i="1" s="1"/>
  <c r="Z10" i="1"/>
  <c r="Z9" i="1"/>
  <c r="Z8" i="1"/>
  <c r="Z7" i="1"/>
  <c r="Z6" i="1"/>
  <c r="Z5" i="1"/>
  <c r="Z4" i="1"/>
  <c r="Z3" i="1"/>
  <c r="Z2" i="1"/>
  <c r="Z11" i="1"/>
  <c r="V10" i="1"/>
  <c r="Y10" i="1" s="1"/>
  <c r="V9" i="1"/>
  <c r="Y9" i="1" s="1"/>
  <c r="V8" i="1"/>
  <c r="Y8" i="1" s="1"/>
  <c r="V7" i="1"/>
  <c r="Y7" i="1" s="1"/>
  <c r="V26" i="1"/>
  <c r="Y26" i="1" s="1"/>
  <c r="V25" i="1"/>
  <c r="Y25" i="1" s="1"/>
  <c r="V24" i="1"/>
  <c r="Y24" i="1" s="1"/>
  <c r="V23" i="1"/>
  <c r="Y23" i="1" s="1"/>
  <c r="V18" i="1"/>
  <c r="Y18" i="1" s="1"/>
  <c r="V22" i="1"/>
  <c r="Y22" i="1" s="1"/>
  <c r="V21" i="1"/>
  <c r="Y21" i="1" s="1"/>
  <c r="V17" i="1"/>
  <c r="Y17" i="1" s="1"/>
  <c r="V28" i="1"/>
  <c r="Y28" i="1" s="1"/>
  <c r="V27" i="1"/>
  <c r="Y27" i="1" s="1"/>
  <c r="V15" i="1"/>
  <c r="Y15" i="1" s="1"/>
  <c r="V14" i="1"/>
  <c r="Y14" i="1" s="1"/>
  <c r="V13" i="1"/>
  <c r="Y13" i="1" s="1"/>
  <c r="V11" i="1"/>
  <c r="Y11" i="1" s="1"/>
  <c r="V6" i="1"/>
  <c r="Y6" i="1" s="1"/>
  <c r="V5" i="1"/>
  <c r="Y5" i="1" s="1"/>
  <c r="V4" i="1"/>
  <c r="Y4" i="1" s="1"/>
  <c r="V3" i="1"/>
  <c r="Y3" i="1" s="1"/>
  <c r="V2" i="1"/>
  <c r="Y2" i="1" s="1"/>
  <c r="Z28" i="1"/>
  <c r="Z27" i="1"/>
  <c r="Z26" i="1"/>
  <c r="Z25" i="1"/>
  <c r="Z24" i="1"/>
  <c r="Z23" i="1"/>
  <c r="Z18" i="1"/>
  <c r="Z22" i="1"/>
  <c r="Z21" i="1"/>
  <c r="Z17" i="1"/>
</calcChain>
</file>

<file path=xl/sharedStrings.xml><?xml version="1.0" encoding="utf-8"?>
<sst xmlns="http://schemas.openxmlformats.org/spreadsheetml/2006/main" count="339" uniqueCount="93">
  <si>
    <t>NCM</t>
  </si>
  <si>
    <t>Produtos</t>
  </si>
  <si>
    <t>2103.2010</t>
  </si>
  <si>
    <t>2103.9091</t>
  </si>
  <si>
    <t>EAN 13</t>
  </si>
  <si>
    <t>DUN 14</t>
  </si>
  <si>
    <t>Validade (meses)</t>
  </si>
  <si>
    <t>Categoria</t>
  </si>
  <si>
    <t>Qtd./ caixa</t>
  </si>
  <si>
    <t>Cód.
Interno</t>
  </si>
  <si>
    <t>2007.9910</t>
  </si>
  <si>
    <t>Caixas/
pallet</t>
  </si>
  <si>
    <t>Lastro (Cx)</t>
  </si>
  <si>
    <t>Altura (Cx)</t>
  </si>
  <si>
    <t>Peso pallet (kg)</t>
  </si>
  <si>
    <t>Medida do pote (LxAxC)</t>
  </si>
  <si>
    <t>6x9x6 cm</t>
  </si>
  <si>
    <t>7x13x7 cm</t>
  </si>
  <si>
    <t>CEST</t>
  </si>
  <si>
    <t>1703500</t>
  </si>
  <si>
    <t>1704100</t>
  </si>
  <si>
    <t>1703400</t>
  </si>
  <si>
    <t>1709400</t>
  </si>
  <si>
    <t>Peso líq. (g)</t>
  </si>
  <si>
    <t>Peso bruto cx (kg)</t>
  </si>
  <si>
    <t>Peso líq cx (kg)</t>
  </si>
  <si>
    <t>Peso bruto (g)</t>
  </si>
  <si>
    <t>Altura pallet (m)</t>
  </si>
  <si>
    <t>2103.3021</t>
  </si>
  <si>
    <t>7x15x5 cm</t>
  </si>
  <si>
    <t>Medida da caixa
(LxAxC)</t>
  </si>
  <si>
    <t>Bisnaga Ketchup Org 270g</t>
  </si>
  <si>
    <t>Bisnaga Barbecue Org 270g</t>
  </si>
  <si>
    <t>Bisnaga Mostarda Org 270g</t>
  </si>
  <si>
    <t>Bisnaga Ketchup Org Zero 270g</t>
  </si>
  <si>
    <t>Bisnaga Barbecue Org Zero 270g</t>
  </si>
  <si>
    <t>Molho Org Pesto 165g</t>
  </si>
  <si>
    <t>Molho Org Chimichurri 165g</t>
  </si>
  <si>
    <t>Molho Org Pimenta Vermelha Suave 165g</t>
  </si>
  <si>
    <t>Molho Org Geleia de Pimenta 210g</t>
  </si>
  <si>
    <t>2103.9011</t>
  </si>
  <si>
    <t>Antepasto Org Abobrinha com Tomate e Ervas 165g</t>
  </si>
  <si>
    <t>Antepasto Org Berinjela com Cogumelos 165g</t>
  </si>
  <si>
    <t>Antepasto Org Berinjela Agridoce 165g</t>
  </si>
  <si>
    <t>Antepasto Org Tomate com Shimeji e Shiitake 165g</t>
  </si>
  <si>
    <t>Antepasto Org Tomate com Azeitona Preta 165g</t>
  </si>
  <si>
    <t>Cebola Roxa ao Vinho Tinto Org 165g</t>
  </si>
  <si>
    <t>17898959224949</t>
  </si>
  <si>
    <t>17898959224956</t>
  </si>
  <si>
    <t>17898959224888</t>
  </si>
  <si>
    <t>20x12x26 cm</t>
  </si>
  <si>
    <t>16x18x27 cm</t>
  </si>
  <si>
    <t>1703900</t>
  </si>
  <si>
    <t>17898966408097</t>
  </si>
  <si>
    <t>17898966408103</t>
  </si>
  <si>
    <t>17898966408110</t>
  </si>
  <si>
    <t>7898966408090</t>
  </si>
  <si>
    <t>7898966408106</t>
  </si>
  <si>
    <t>7898966408113</t>
  </si>
  <si>
    <t>Passata Org de Tomate 330g</t>
  </si>
  <si>
    <t>10</t>
  </si>
  <si>
    <t>Molhos de Salada</t>
  </si>
  <si>
    <t>Molho Especiais</t>
  </si>
  <si>
    <t>Antepastos</t>
  </si>
  <si>
    <t>CST ICMS sem ICMS ST</t>
  </si>
  <si>
    <t>20</t>
  </si>
  <si>
    <t>CST PIS/Cofins</t>
  </si>
  <si>
    <t>CST IPI</t>
  </si>
  <si>
    <t>01</t>
  </si>
  <si>
    <t>51</t>
  </si>
  <si>
    <t>23x15x29 cm</t>
  </si>
  <si>
    <t>Molho de Tomate</t>
  </si>
  <si>
    <t>Molho Tomate Org Azeitona 330g</t>
  </si>
  <si>
    <t>Molho Tomate Org Picante 330g</t>
  </si>
  <si>
    <t>Molho Tomate Org Manjericão 330g</t>
  </si>
  <si>
    <t>Molho Tomate Org Tradicional 330g</t>
  </si>
  <si>
    <t>CST ICMS com ST fora de SP</t>
  </si>
  <si>
    <t>CST ICMS com ST em SP</t>
  </si>
  <si>
    <t>70</t>
  </si>
  <si>
    <t>Molho Org Salada Rosê 270ml</t>
  </si>
  <si>
    <t>Molho Org Salada Limão 270ml</t>
  </si>
  <si>
    <t>Molho Org Salada Italiano 270ml</t>
  </si>
  <si>
    <t>Molho Org Salada Mostarda e Melado 270ml</t>
  </si>
  <si>
    <t>Molho Org Salada Caesar 270ml</t>
  </si>
  <si>
    <t>Ketchups</t>
  </si>
  <si>
    <t>Condimentos em bisnagas</t>
  </si>
  <si>
    <t>Ketchup Org com Goiaba 200g</t>
  </si>
  <si>
    <t>Ketchup Org com Especiarias 200g</t>
  </si>
  <si>
    <t>17x15x25 cm</t>
  </si>
  <si>
    <t>5x14x7 cm</t>
  </si>
  <si>
    <t>Bisnaga Sweet Relish Org de Pepino Gengibre 270g</t>
  </si>
  <si>
    <t>Bisnaga Sweet Chilli Org de Maracujá 300g</t>
  </si>
  <si>
    <t>Bisnaga Molho Maionese Org 270g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</si>
</sst>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C241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CE8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49" fontId="6" fillId="0" borderId="0">
      <protection locked="0"/>
    </xf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3" fontId="0" fillId="0" borderId="5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3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49" fontId="0" fillId="0" borderId="16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8" fontId="0" fillId="0" borderId="5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12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0" fillId="0" borderId="15" xfId="0" applyNumberFormat="1" applyBorder="1" applyAlignment="1">
      <alignment horizontal="center"/>
    </xf>
  </cellXfs>
  <cellStyles count="4">
    <cellStyle name="Moeda 2" xfId="3" xr:uid="{9AAD85D1-15A3-4ED0-8D6B-B43CCB0BB6CB}"/>
    <cellStyle name="Normal" xfId="0" builtinId="0"/>
    <cellStyle name="Normal 2" xfId="1" xr:uid="{AD8DFCCB-D402-4598-92FF-CF06FAF1681A}"/>
    <cellStyle name="Normal1" xfId="2" xr:uid="{0F72CC94-0CB5-465F-8AE8-799A23699353}"/>
  </cellStyles>
  <dxfs count="0"/>
  <tableStyles count="0" defaultTableStyle="TableStyleMedium2" defaultPivotStyle="PivotStyleLight16"/>
  <colors>
    <mruColors>
      <color rgb="FFFFFF99"/>
      <color rgb="FFFFCC00"/>
      <color rgb="FF3C2415"/>
      <color rgb="FFECE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95"/>
  <sheetViews>
    <sheetView showGridLines="0"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" sqref="J1"/>
    </sheetView>
  </sheetViews>
  <sheetFormatPr defaultColWidth="9.140625" defaultRowHeight="15" zeroHeight="1" x14ac:dyDescent="0.25"/>
  <cols>
    <col min="1" max="1" width="25" customWidth="1"/>
    <col min="2" max="2" width="8.28515625" bestFit="1" customWidth="1"/>
    <col min="3" max="3" width="49.7109375" bestFit="1" customWidth="1"/>
    <col min="4" max="4" width="10.85546875" bestFit="1" customWidth="1"/>
    <col min="5" max="5" width="10.5703125" bestFit="1" customWidth="1"/>
    <col min="6" max="6" width="9.85546875" customWidth="1"/>
    <col min="7" max="8" width="12.85546875" customWidth="1"/>
    <col min="9" max="9" width="14.42578125" bestFit="1" customWidth="1"/>
    <col min="10" max="10" width="16.85546875" customWidth="1"/>
    <col min="11" max="15" width="12.85546875" customWidth="1"/>
    <col min="16" max="16" width="8.28515625" customWidth="1"/>
    <col min="17" max="17" width="10.5703125" bestFit="1" customWidth="1"/>
    <col min="18" max="18" width="8.28515625" customWidth="1"/>
    <col min="19" max="19" width="15" customWidth="1"/>
    <col min="20" max="20" width="15.28515625" customWidth="1"/>
    <col min="21" max="21" width="2.7109375" customWidth="1"/>
    <col min="22" max="24" width="8.28515625" customWidth="1"/>
    <col min="25" max="26" width="10.42578125" customWidth="1"/>
    <col min="27" max="40" width="9.140625" customWidth="1"/>
  </cols>
  <sheetData>
    <row r="1" spans="1:26" ht="31.5" customHeight="1" thickBot="1" x14ac:dyDescent="0.3">
      <c r="A1" s="9" t="s">
        <v>7</v>
      </c>
      <c r="B1" s="17" t="s">
        <v>9</v>
      </c>
      <c r="C1" s="10" t="s">
        <v>1</v>
      </c>
      <c r="D1" s="11" t="s">
        <v>23</v>
      </c>
      <c r="E1" s="11" t="s">
        <v>26</v>
      </c>
      <c r="F1" s="11" t="s">
        <v>6</v>
      </c>
      <c r="G1" s="12" t="s">
        <v>0</v>
      </c>
      <c r="H1" s="12" t="s">
        <v>18</v>
      </c>
      <c r="I1" s="12" t="s">
        <v>4</v>
      </c>
      <c r="J1" s="12" t="s">
        <v>5</v>
      </c>
      <c r="K1" s="11" t="s">
        <v>77</v>
      </c>
      <c r="L1" s="11" t="s">
        <v>76</v>
      </c>
      <c r="M1" s="11" t="s">
        <v>64</v>
      </c>
      <c r="N1" s="11" t="s">
        <v>66</v>
      </c>
      <c r="O1" s="11" t="s">
        <v>67</v>
      </c>
      <c r="P1" s="11" t="s">
        <v>8</v>
      </c>
      <c r="Q1" s="11" t="s">
        <v>24</v>
      </c>
      <c r="R1" s="11" t="s">
        <v>25</v>
      </c>
      <c r="S1" s="11" t="s">
        <v>15</v>
      </c>
      <c r="T1" s="11" t="s">
        <v>30</v>
      </c>
      <c r="V1" s="11" t="s">
        <v>11</v>
      </c>
      <c r="W1" s="11" t="s">
        <v>12</v>
      </c>
      <c r="X1" s="11" t="s">
        <v>13</v>
      </c>
      <c r="Y1" s="11" t="s">
        <v>14</v>
      </c>
      <c r="Z1" s="11" t="s">
        <v>27</v>
      </c>
    </row>
    <row r="2" spans="1:26" ht="15" customHeight="1" x14ac:dyDescent="0.25">
      <c r="A2" s="57" t="s">
        <v>63</v>
      </c>
      <c r="B2" s="15">
        <v>87</v>
      </c>
      <c r="C2" s="21" t="s">
        <v>41</v>
      </c>
      <c r="D2" s="4">
        <v>165</v>
      </c>
      <c r="E2" s="4">
        <v>308</v>
      </c>
      <c r="F2" s="4">
        <v>18</v>
      </c>
      <c r="G2" s="5" t="s">
        <v>3</v>
      </c>
      <c r="H2" s="5" t="s">
        <v>19</v>
      </c>
      <c r="I2" s="6">
        <v>7898959224867</v>
      </c>
      <c r="J2" s="14">
        <v>17898959224864</v>
      </c>
      <c r="K2" s="5" t="s">
        <v>78</v>
      </c>
      <c r="L2" s="5" t="s">
        <v>60</v>
      </c>
      <c r="M2" s="5" t="s">
        <v>65</v>
      </c>
      <c r="N2" s="5" t="s">
        <v>68</v>
      </c>
      <c r="O2" s="5" t="s">
        <v>69</v>
      </c>
      <c r="P2" s="6">
        <v>12</v>
      </c>
      <c r="Q2" s="36">
        <v>3.7</v>
      </c>
      <c r="R2" s="40">
        <v>1.98</v>
      </c>
      <c r="S2" s="6" t="s">
        <v>16</v>
      </c>
      <c r="T2" s="61" t="s">
        <v>50</v>
      </c>
      <c r="V2" s="6">
        <f t="shared" ref="V2:V26" si="0">W2*X2</f>
        <v>220</v>
      </c>
      <c r="W2" s="6">
        <v>22</v>
      </c>
      <c r="X2" s="6">
        <v>10</v>
      </c>
      <c r="Y2" s="6">
        <f>Q2*V2+44</f>
        <v>858</v>
      </c>
      <c r="Z2" s="40">
        <f t="shared" ref="Z2:Z10" si="1">(X2*12+15)/100</f>
        <v>1.35</v>
      </c>
    </row>
    <row r="3" spans="1:26" x14ac:dyDescent="0.25">
      <c r="A3" s="58"/>
      <c r="B3" s="16">
        <v>88</v>
      </c>
      <c r="C3" s="1" t="s">
        <v>42</v>
      </c>
      <c r="D3" s="34">
        <v>165</v>
      </c>
      <c r="E3" s="34">
        <v>308</v>
      </c>
      <c r="F3" s="34">
        <v>18</v>
      </c>
      <c r="G3" s="2" t="s">
        <v>3</v>
      </c>
      <c r="H3" s="2" t="s">
        <v>19</v>
      </c>
      <c r="I3" s="3">
        <v>7898959224881</v>
      </c>
      <c r="J3" s="3" t="s">
        <v>49</v>
      </c>
      <c r="K3" s="2" t="s">
        <v>78</v>
      </c>
      <c r="L3" s="2" t="s">
        <v>60</v>
      </c>
      <c r="M3" s="2" t="s">
        <v>65</v>
      </c>
      <c r="N3" s="2" t="s">
        <v>68</v>
      </c>
      <c r="O3" s="2" t="s">
        <v>69</v>
      </c>
      <c r="P3" s="3">
        <v>12</v>
      </c>
      <c r="Q3" s="37">
        <v>3.7</v>
      </c>
      <c r="R3" s="41">
        <v>1.98</v>
      </c>
      <c r="S3" s="3" t="s">
        <v>16</v>
      </c>
      <c r="T3" s="62" t="s">
        <v>50</v>
      </c>
      <c r="V3" s="3">
        <f t="shared" si="0"/>
        <v>220</v>
      </c>
      <c r="W3" s="3">
        <v>22</v>
      </c>
      <c r="X3" s="3">
        <v>10</v>
      </c>
      <c r="Y3" s="3">
        <f>Q3*V3+44</f>
        <v>858</v>
      </c>
      <c r="Z3" s="41">
        <f t="shared" si="1"/>
        <v>1.35</v>
      </c>
    </row>
    <row r="4" spans="1:26" x14ac:dyDescent="0.25">
      <c r="A4" s="58"/>
      <c r="B4" s="16">
        <v>89</v>
      </c>
      <c r="C4" s="1" t="s">
        <v>43</v>
      </c>
      <c r="D4" s="34">
        <v>165</v>
      </c>
      <c r="E4" s="34">
        <v>308</v>
      </c>
      <c r="F4" s="34">
        <v>18</v>
      </c>
      <c r="G4" s="2" t="s">
        <v>3</v>
      </c>
      <c r="H4" s="2" t="s">
        <v>19</v>
      </c>
      <c r="I4" s="3">
        <v>7898959224874</v>
      </c>
      <c r="J4" s="3">
        <v>17898959224871</v>
      </c>
      <c r="K4" s="2" t="s">
        <v>78</v>
      </c>
      <c r="L4" s="2" t="s">
        <v>60</v>
      </c>
      <c r="M4" s="2" t="s">
        <v>65</v>
      </c>
      <c r="N4" s="2" t="s">
        <v>68</v>
      </c>
      <c r="O4" s="2" t="s">
        <v>69</v>
      </c>
      <c r="P4" s="3">
        <v>12</v>
      </c>
      <c r="Q4" s="37">
        <v>3.7</v>
      </c>
      <c r="R4" s="41">
        <v>1.98</v>
      </c>
      <c r="S4" s="3" t="s">
        <v>16</v>
      </c>
      <c r="T4" s="62" t="s">
        <v>50</v>
      </c>
      <c r="V4" s="3">
        <f t="shared" si="0"/>
        <v>220</v>
      </c>
      <c r="W4" s="3">
        <v>22</v>
      </c>
      <c r="X4" s="3">
        <v>10</v>
      </c>
      <c r="Y4" s="3">
        <f>Q4*V4+44</f>
        <v>858</v>
      </c>
      <c r="Z4" s="41">
        <f t="shared" si="1"/>
        <v>1.35</v>
      </c>
    </row>
    <row r="5" spans="1:26" x14ac:dyDescent="0.25">
      <c r="A5" s="58"/>
      <c r="B5" s="16">
        <v>90</v>
      </c>
      <c r="C5" s="1" t="s">
        <v>44</v>
      </c>
      <c r="D5" s="34">
        <v>165</v>
      </c>
      <c r="E5" s="34">
        <v>308</v>
      </c>
      <c r="F5" s="34">
        <v>18</v>
      </c>
      <c r="G5" s="2" t="s">
        <v>2</v>
      </c>
      <c r="H5" s="2" t="s">
        <v>20</v>
      </c>
      <c r="I5" s="3">
        <v>7898959224898</v>
      </c>
      <c r="J5" s="3">
        <v>17898959224895</v>
      </c>
      <c r="K5" s="2" t="s">
        <v>78</v>
      </c>
      <c r="L5" s="2" t="s">
        <v>60</v>
      </c>
      <c r="M5" s="2" t="s">
        <v>65</v>
      </c>
      <c r="N5" s="2" t="s">
        <v>68</v>
      </c>
      <c r="O5" s="2" t="s">
        <v>69</v>
      </c>
      <c r="P5" s="3">
        <v>12</v>
      </c>
      <c r="Q5" s="37">
        <v>3.7</v>
      </c>
      <c r="R5" s="41">
        <v>1.98</v>
      </c>
      <c r="S5" s="3" t="s">
        <v>16</v>
      </c>
      <c r="T5" s="62" t="s">
        <v>50</v>
      </c>
      <c r="V5" s="3">
        <f t="shared" si="0"/>
        <v>220</v>
      </c>
      <c r="W5" s="3">
        <v>22</v>
      </c>
      <c r="X5" s="3">
        <v>10</v>
      </c>
      <c r="Y5" s="3">
        <f>Q5*V5+44</f>
        <v>858</v>
      </c>
      <c r="Z5" s="41">
        <f t="shared" si="1"/>
        <v>1.35</v>
      </c>
    </row>
    <row r="6" spans="1:26" ht="15.75" thickBot="1" x14ac:dyDescent="0.3">
      <c r="A6" s="58"/>
      <c r="B6" s="16">
        <v>91</v>
      </c>
      <c r="C6" s="1" t="s">
        <v>45</v>
      </c>
      <c r="D6" s="34">
        <v>165</v>
      </c>
      <c r="E6" s="34">
        <v>308</v>
      </c>
      <c r="F6" s="34">
        <v>18</v>
      </c>
      <c r="G6" s="2" t="s">
        <v>2</v>
      </c>
      <c r="H6" s="2" t="s">
        <v>20</v>
      </c>
      <c r="I6" s="3">
        <v>7898959224904</v>
      </c>
      <c r="J6" s="3">
        <v>17898959224901</v>
      </c>
      <c r="K6" s="2" t="s">
        <v>78</v>
      </c>
      <c r="L6" s="2" t="s">
        <v>60</v>
      </c>
      <c r="M6" s="2" t="s">
        <v>65</v>
      </c>
      <c r="N6" s="2" t="s">
        <v>68</v>
      </c>
      <c r="O6" s="2" t="s">
        <v>69</v>
      </c>
      <c r="P6" s="3">
        <v>12</v>
      </c>
      <c r="Q6" s="37">
        <v>3.7</v>
      </c>
      <c r="R6" s="41">
        <v>1.98</v>
      </c>
      <c r="S6" s="3" t="s">
        <v>16</v>
      </c>
      <c r="T6" s="62" t="s">
        <v>50</v>
      </c>
      <c r="V6" s="3">
        <f t="shared" si="0"/>
        <v>220</v>
      </c>
      <c r="W6" s="3">
        <v>22</v>
      </c>
      <c r="X6" s="3">
        <v>10</v>
      </c>
      <c r="Y6" s="3">
        <f>Q6*V6+44</f>
        <v>858</v>
      </c>
      <c r="Z6" s="41">
        <f t="shared" si="1"/>
        <v>1.35</v>
      </c>
    </row>
    <row r="7" spans="1:26" ht="15" customHeight="1" x14ac:dyDescent="0.25">
      <c r="A7" s="57" t="s">
        <v>62</v>
      </c>
      <c r="B7" s="19">
        <v>251</v>
      </c>
      <c r="C7" s="21" t="s">
        <v>36</v>
      </c>
      <c r="D7" s="23">
        <v>165</v>
      </c>
      <c r="E7" s="23">
        <v>308</v>
      </c>
      <c r="F7" s="4">
        <v>18</v>
      </c>
      <c r="G7" s="5" t="s">
        <v>3</v>
      </c>
      <c r="H7" s="5" t="s">
        <v>19</v>
      </c>
      <c r="I7" s="14">
        <v>7898959224508</v>
      </c>
      <c r="J7" s="14">
        <v>27898959224502</v>
      </c>
      <c r="K7" s="5" t="s">
        <v>78</v>
      </c>
      <c r="L7" s="5" t="s">
        <v>60</v>
      </c>
      <c r="M7" s="5" t="s">
        <v>65</v>
      </c>
      <c r="N7" s="5" t="s">
        <v>68</v>
      </c>
      <c r="O7" s="5" t="s">
        <v>69</v>
      </c>
      <c r="P7" s="6">
        <v>12</v>
      </c>
      <c r="Q7" s="36">
        <v>3.7</v>
      </c>
      <c r="R7" s="40">
        <v>1.98</v>
      </c>
      <c r="S7" s="6" t="s">
        <v>16</v>
      </c>
      <c r="T7" s="61" t="s">
        <v>50</v>
      </c>
      <c r="V7" s="6">
        <f t="shared" ref="V7:V10" si="2">W7*X7</f>
        <v>220</v>
      </c>
      <c r="W7" s="6">
        <v>22</v>
      </c>
      <c r="X7" s="6">
        <v>10</v>
      </c>
      <c r="Y7" s="6">
        <f>Q7*V7+44</f>
        <v>858</v>
      </c>
      <c r="Z7" s="40">
        <f t="shared" si="1"/>
        <v>1.35</v>
      </c>
    </row>
    <row r="8" spans="1:26" ht="15" customHeight="1" x14ac:dyDescent="0.25">
      <c r="A8" s="59"/>
      <c r="B8" s="20">
        <v>280</v>
      </c>
      <c r="C8" s="1" t="s">
        <v>37</v>
      </c>
      <c r="D8" s="24">
        <v>165</v>
      </c>
      <c r="E8" s="24">
        <v>308</v>
      </c>
      <c r="F8" s="34">
        <v>18</v>
      </c>
      <c r="G8" s="2" t="s">
        <v>3</v>
      </c>
      <c r="H8" s="2" t="s">
        <v>19</v>
      </c>
      <c r="I8" s="18">
        <v>7898959224515</v>
      </c>
      <c r="J8" s="18">
        <v>27898959224519</v>
      </c>
      <c r="K8" s="2" t="s">
        <v>78</v>
      </c>
      <c r="L8" s="2" t="s">
        <v>60</v>
      </c>
      <c r="M8" s="2" t="s">
        <v>65</v>
      </c>
      <c r="N8" s="2" t="s">
        <v>68</v>
      </c>
      <c r="O8" s="2" t="s">
        <v>69</v>
      </c>
      <c r="P8" s="3">
        <v>12</v>
      </c>
      <c r="Q8" s="37">
        <v>3.7</v>
      </c>
      <c r="R8" s="41">
        <v>1.98</v>
      </c>
      <c r="S8" s="3" t="s">
        <v>16</v>
      </c>
      <c r="T8" s="62" t="s">
        <v>50</v>
      </c>
      <c r="V8" s="3">
        <f t="shared" si="2"/>
        <v>220</v>
      </c>
      <c r="W8" s="3">
        <v>22</v>
      </c>
      <c r="X8" s="3">
        <v>10</v>
      </c>
      <c r="Y8" s="3">
        <f>Q8*V8+44</f>
        <v>858</v>
      </c>
      <c r="Z8" s="41">
        <f t="shared" si="1"/>
        <v>1.35</v>
      </c>
    </row>
    <row r="9" spans="1:26" ht="15" customHeight="1" x14ac:dyDescent="0.25">
      <c r="A9" s="59"/>
      <c r="B9" s="20">
        <v>282</v>
      </c>
      <c r="C9" s="1" t="s">
        <v>38</v>
      </c>
      <c r="D9" s="24">
        <v>165</v>
      </c>
      <c r="E9" s="24">
        <v>308</v>
      </c>
      <c r="F9" s="34">
        <v>18</v>
      </c>
      <c r="G9" s="2" t="s">
        <v>3</v>
      </c>
      <c r="H9" s="2" t="s">
        <v>19</v>
      </c>
      <c r="I9" s="18">
        <v>7898959224522</v>
      </c>
      <c r="J9" s="18">
        <v>27898959224526</v>
      </c>
      <c r="K9" s="2" t="s">
        <v>78</v>
      </c>
      <c r="L9" s="2" t="s">
        <v>60</v>
      </c>
      <c r="M9" s="2" t="s">
        <v>65</v>
      </c>
      <c r="N9" s="2" t="s">
        <v>68</v>
      </c>
      <c r="O9" s="2" t="s">
        <v>69</v>
      </c>
      <c r="P9" s="3">
        <v>12</v>
      </c>
      <c r="Q9" s="37">
        <v>3.7</v>
      </c>
      <c r="R9" s="41">
        <v>1.98</v>
      </c>
      <c r="S9" s="3" t="s">
        <v>16</v>
      </c>
      <c r="T9" s="62" t="s">
        <v>50</v>
      </c>
      <c r="V9" s="3">
        <f t="shared" si="2"/>
        <v>220</v>
      </c>
      <c r="W9" s="3">
        <v>22</v>
      </c>
      <c r="X9" s="3">
        <v>10</v>
      </c>
      <c r="Y9" s="3">
        <f>Q9*V9+44</f>
        <v>858</v>
      </c>
      <c r="Z9" s="41">
        <f t="shared" si="1"/>
        <v>1.35</v>
      </c>
    </row>
    <row r="10" spans="1:26" ht="15" customHeight="1" x14ac:dyDescent="0.25">
      <c r="A10" s="59"/>
      <c r="B10" s="27">
        <v>406</v>
      </c>
      <c r="C10" s="28" t="s">
        <v>39</v>
      </c>
      <c r="D10" s="29">
        <v>210</v>
      </c>
      <c r="E10" s="29">
        <v>350</v>
      </c>
      <c r="F10" s="30">
        <v>18</v>
      </c>
      <c r="G10" s="31" t="s">
        <v>10</v>
      </c>
      <c r="H10" s="31" t="s">
        <v>22</v>
      </c>
      <c r="I10" s="32">
        <v>7898959224560</v>
      </c>
      <c r="J10" s="32">
        <v>27898959224564</v>
      </c>
      <c r="K10" s="31" t="s">
        <v>78</v>
      </c>
      <c r="L10" s="31" t="s">
        <v>60</v>
      </c>
      <c r="M10" s="31" t="s">
        <v>65</v>
      </c>
      <c r="N10" s="31" t="s">
        <v>68</v>
      </c>
      <c r="O10" s="31" t="s">
        <v>69</v>
      </c>
      <c r="P10" s="3">
        <v>12</v>
      </c>
      <c r="Q10" s="37">
        <v>4.2</v>
      </c>
      <c r="R10" s="41">
        <v>2.52</v>
      </c>
      <c r="S10" s="33" t="s">
        <v>16</v>
      </c>
      <c r="T10" s="63" t="s">
        <v>50</v>
      </c>
      <c r="V10" s="3">
        <f t="shared" si="2"/>
        <v>220</v>
      </c>
      <c r="W10" s="3">
        <v>22</v>
      </c>
      <c r="X10" s="3">
        <v>10</v>
      </c>
      <c r="Y10" s="3">
        <f>Q10*V10+44</f>
        <v>968</v>
      </c>
      <c r="Z10" s="41">
        <f t="shared" si="1"/>
        <v>1.35</v>
      </c>
    </row>
    <row r="11" spans="1:26" ht="16.5" customHeight="1" thickBot="1" x14ac:dyDescent="0.3">
      <c r="A11" s="59"/>
      <c r="B11" s="45">
        <v>407</v>
      </c>
      <c r="C11" s="28" t="s">
        <v>46</v>
      </c>
      <c r="D11" s="30">
        <v>165</v>
      </c>
      <c r="E11" s="30">
        <v>308</v>
      </c>
      <c r="F11" s="30">
        <v>18</v>
      </c>
      <c r="G11" s="31" t="s">
        <v>3</v>
      </c>
      <c r="H11" s="31" t="s">
        <v>19</v>
      </c>
      <c r="I11" s="33">
        <v>7898959224911</v>
      </c>
      <c r="J11" s="33">
        <v>17898959224918</v>
      </c>
      <c r="K11" s="31" t="s">
        <v>78</v>
      </c>
      <c r="L11" s="31" t="s">
        <v>60</v>
      </c>
      <c r="M11" s="31" t="s">
        <v>65</v>
      </c>
      <c r="N11" s="31" t="s">
        <v>68</v>
      </c>
      <c r="O11" s="31" t="s">
        <v>69</v>
      </c>
      <c r="P11" s="33">
        <v>12</v>
      </c>
      <c r="Q11" s="39">
        <v>3.7</v>
      </c>
      <c r="R11" s="43">
        <v>1.98</v>
      </c>
      <c r="S11" s="33" t="s">
        <v>16</v>
      </c>
      <c r="T11" s="63" t="s">
        <v>50</v>
      </c>
      <c r="V11" s="33">
        <f t="shared" si="0"/>
        <v>220</v>
      </c>
      <c r="W11" s="33">
        <v>22</v>
      </c>
      <c r="X11" s="33">
        <v>10</v>
      </c>
      <c r="Y11" s="33">
        <f>Q11*V11+44</f>
        <v>858</v>
      </c>
      <c r="Z11" s="43">
        <f>(X11*12+15)/100</f>
        <v>1.35</v>
      </c>
    </row>
    <row r="12" spans="1:26" ht="15" customHeight="1" x14ac:dyDescent="0.25">
      <c r="A12" s="57" t="s">
        <v>71</v>
      </c>
      <c r="B12" s="15">
        <v>343</v>
      </c>
      <c r="C12" s="21" t="s">
        <v>75</v>
      </c>
      <c r="D12" s="23">
        <v>330</v>
      </c>
      <c r="E12" s="23">
        <v>550</v>
      </c>
      <c r="F12" s="4">
        <v>18</v>
      </c>
      <c r="G12" s="5" t="s">
        <v>2</v>
      </c>
      <c r="H12" s="5" t="s">
        <v>20</v>
      </c>
      <c r="I12" s="14">
        <v>7898959224577</v>
      </c>
      <c r="J12" s="14">
        <v>27898959224571</v>
      </c>
      <c r="K12" s="5" t="s">
        <v>78</v>
      </c>
      <c r="L12" s="5" t="s">
        <v>60</v>
      </c>
      <c r="M12" s="5" t="s">
        <v>65</v>
      </c>
      <c r="N12" s="5" t="s">
        <v>68</v>
      </c>
      <c r="O12" s="5" t="s">
        <v>69</v>
      </c>
      <c r="P12" s="6">
        <v>12</v>
      </c>
      <c r="Q12" s="36">
        <v>6.6</v>
      </c>
      <c r="R12" s="40">
        <v>3.96</v>
      </c>
      <c r="S12" s="6" t="s">
        <v>17</v>
      </c>
      <c r="T12" s="61" t="s">
        <v>70</v>
      </c>
      <c r="V12" s="6">
        <f t="shared" ref="V12" si="3">W12*X12</f>
        <v>136</v>
      </c>
      <c r="W12" s="6">
        <v>17</v>
      </c>
      <c r="X12" s="6">
        <v>8</v>
      </c>
      <c r="Y12" s="6">
        <f>Q12*V12+44</f>
        <v>941.59999999999991</v>
      </c>
      <c r="Z12" s="40">
        <f t="shared" ref="Z12" si="4">(X12*15+15)/100</f>
        <v>1.35</v>
      </c>
    </row>
    <row r="13" spans="1:26" ht="15" customHeight="1" x14ac:dyDescent="0.25">
      <c r="A13" s="59"/>
      <c r="B13" s="16">
        <v>344</v>
      </c>
      <c r="C13" s="1" t="s">
        <v>74</v>
      </c>
      <c r="D13" s="24">
        <v>330</v>
      </c>
      <c r="E13" s="24">
        <v>550</v>
      </c>
      <c r="F13" s="34">
        <v>18</v>
      </c>
      <c r="G13" s="2" t="s">
        <v>2</v>
      </c>
      <c r="H13" s="2" t="s">
        <v>20</v>
      </c>
      <c r="I13" s="18">
        <v>7898959224584</v>
      </c>
      <c r="J13" s="18">
        <v>27898959224588</v>
      </c>
      <c r="K13" s="2" t="s">
        <v>78</v>
      </c>
      <c r="L13" s="2" t="s">
        <v>60</v>
      </c>
      <c r="M13" s="2" t="s">
        <v>65</v>
      </c>
      <c r="N13" s="2" t="s">
        <v>68</v>
      </c>
      <c r="O13" s="2" t="s">
        <v>69</v>
      </c>
      <c r="P13" s="3">
        <v>12</v>
      </c>
      <c r="Q13" s="37">
        <v>6.6</v>
      </c>
      <c r="R13" s="41">
        <v>3.96</v>
      </c>
      <c r="S13" s="3" t="s">
        <v>17</v>
      </c>
      <c r="T13" s="62" t="s">
        <v>70</v>
      </c>
      <c r="V13" s="3">
        <f t="shared" si="0"/>
        <v>136</v>
      </c>
      <c r="W13" s="3">
        <v>17</v>
      </c>
      <c r="X13" s="3">
        <v>8</v>
      </c>
      <c r="Y13" s="3">
        <f>Q13*V13+44</f>
        <v>941.59999999999991</v>
      </c>
      <c r="Z13" s="41">
        <f t="shared" ref="Z13:Z15" si="5">(X13*15+15)/100</f>
        <v>1.35</v>
      </c>
    </row>
    <row r="14" spans="1:26" ht="15" customHeight="1" x14ac:dyDescent="0.25">
      <c r="A14" s="59"/>
      <c r="B14" s="16">
        <v>345</v>
      </c>
      <c r="C14" s="1" t="s">
        <v>73</v>
      </c>
      <c r="D14" s="24">
        <v>330</v>
      </c>
      <c r="E14" s="24">
        <v>550</v>
      </c>
      <c r="F14" s="34">
        <v>18</v>
      </c>
      <c r="G14" s="2" t="s">
        <v>2</v>
      </c>
      <c r="H14" s="2" t="s">
        <v>20</v>
      </c>
      <c r="I14" s="18">
        <v>7898959224591</v>
      </c>
      <c r="J14" s="18">
        <v>27898959224595</v>
      </c>
      <c r="K14" s="2" t="s">
        <v>78</v>
      </c>
      <c r="L14" s="2" t="s">
        <v>60</v>
      </c>
      <c r="M14" s="2" t="s">
        <v>65</v>
      </c>
      <c r="N14" s="2" t="s">
        <v>68</v>
      </c>
      <c r="O14" s="2" t="s">
        <v>69</v>
      </c>
      <c r="P14" s="3">
        <v>12</v>
      </c>
      <c r="Q14" s="37">
        <v>6.6</v>
      </c>
      <c r="R14" s="41">
        <v>3.96</v>
      </c>
      <c r="S14" s="3" t="s">
        <v>17</v>
      </c>
      <c r="T14" s="62" t="s">
        <v>70</v>
      </c>
      <c r="V14" s="3">
        <f t="shared" si="0"/>
        <v>136</v>
      </c>
      <c r="W14" s="3">
        <v>17</v>
      </c>
      <c r="X14" s="3">
        <v>8</v>
      </c>
      <c r="Y14" s="3">
        <f>Q14*V14+44</f>
        <v>941.59999999999991</v>
      </c>
      <c r="Z14" s="41">
        <f t="shared" si="5"/>
        <v>1.35</v>
      </c>
    </row>
    <row r="15" spans="1:26" ht="15" customHeight="1" x14ac:dyDescent="0.25">
      <c r="A15" s="59"/>
      <c r="B15" s="16">
        <v>364</v>
      </c>
      <c r="C15" s="1" t="s">
        <v>72</v>
      </c>
      <c r="D15" s="24">
        <v>330</v>
      </c>
      <c r="E15" s="24">
        <v>550</v>
      </c>
      <c r="F15" s="34">
        <v>18</v>
      </c>
      <c r="G15" s="2" t="s">
        <v>2</v>
      </c>
      <c r="H15" s="2" t="s">
        <v>20</v>
      </c>
      <c r="I15" s="18">
        <v>7898959224676</v>
      </c>
      <c r="J15" s="18">
        <v>27898959224670</v>
      </c>
      <c r="K15" s="2" t="s">
        <v>78</v>
      </c>
      <c r="L15" s="2" t="s">
        <v>60</v>
      </c>
      <c r="M15" s="2" t="s">
        <v>65</v>
      </c>
      <c r="N15" s="2" t="s">
        <v>68</v>
      </c>
      <c r="O15" s="2" t="s">
        <v>69</v>
      </c>
      <c r="P15" s="3">
        <v>12</v>
      </c>
      <c r="Q15" s="37">
        <v>6.6</v>
      </c>
      <c r="R15" s="41">
        <v>3.96</v>
      </c>
      <c r="S15" s="3" t="s">
        <v>17</v>
      </c>
      <c r="T15" s="62" t="s">
        <v>70</v>
      </c>
      <c r="V15" s="3">
        <f t="shared" si="0"/>
        <v>136</v>
      </c>
      <c r="W15" s="3">
        <v>17</v>
      </c>
      <c r="X15" s="3">
        <v>8</v>
      </c>
      <c r="Y15" s="3">
        <f>Q15*V15+44</f>
        <v>941.59999999999991</v>
      </c>
      <c r="Z15" s="41">
        <f t="shared" si="5"/>
        <v>1.35</v>
      </c>
    </row>
    <row r="16" spans="1:26" ht="16.5" customHeight="1" thickBot="1" x14ac:dyDescent="0.3">
      <c r="A16" s="60"/>
      <c r="B16" s="44">
        <v>365</v>
      </c>
      <c r="C16" s="22" t="s">
        <v>59</v>
      </c>
      <c r="D16" s="25">
        <v>330</v>
      </c>
      <c r="E16" s="25">
        <v>550</v>
      </c>
      <c r="F16" s="7">
        <v>18</v>
      </c>
      <c r="G16" s="26" t="s">
        <v>2</v>
      </c>
      <c r="H16" s="26" t="s">
        <v>20</v>
      </c>
      <c r="I16" s="13">
        <v>7898959224928</v>
      </c>
      <c r="J16" s="13">
        <v>17898959224925</v>
      </c>
      <c r="K16" s="26" t="s">
        <v>78</v>
      </c>
      <c r="L16" s="26" t="s">
        <v>60</v>
      </c>
      <c r="M16" s="26" t="s">
        <v>65</v>
      </c>
      <c r="N16" s="26" t="s">
        <v>68</v>
      </c>
      <c r="O16" s="26" t="s">
        <v>69</v>
      </c>
      <c r="P16" s="8">
        <v>12</v>
      </c>
      <c r="Q16" s="38">
        <v>6.6</v>
      </c>
      <c r="R16" s="42">
        <v>3.96</v>
      </c>
      <c r="S16" s="8" t="s">
        <v>17</v>
      </c>
      <c r="T16" s="64" t="s">
        <v>70</v>
      </c>
      <c r="V16" s="8">
        <f>W16*X16</f>
        <v>136</v>
      </c>
      <c r="W16" s="8">
        <v>17</v>
      </c>
      <c r="X16" s="8">
        <v>8</v>
      </c>
      <c r="Y16" s="8">
        <f>Q16*V16+44</f>
        <v>941.59999999999991</v>
      </c>
      <c r="Z16" s="42">
        <f>(X16*15+15)/100</f>
        <v>1.35</v>
      </c>
    </row>
    <row r="17" spans="1:26" ht="15" customHeight="1" x14ac:dyDescent="0.25">
      <c r="A17" s="57" t="s">
        <v>84</v>
      </c>
      <c r="B17" s="15">
        <v>510</v>
      </c>
      <c r="C17" s="21" t="s">
        <v>31</v>
      </c>
      <c r="D17" s="23">
        <v>270</v>
      </c>
      <c r="E17" s="23">
        <v>313</v>
      </c>
      <c r="F17" s="4">
        <v>12</v>
      </c>
      <c r="G17" s="5" t="s">
        <v>2</v>
      </c>
      <c r="H17" s="5" t="s">
        <v>21</v>
      </c>
      <c r="I17" s="14">
        <v>7898959224768</v>
      </c>
      <c r="J17" s="14">
        <v>27898959224762</v>
      </c>
      <c r="K17" s="5" t="s">
        <v>78</v>
      </c>
      <c r="L17" s="5" t="s">
        <v>60</v>
      </c>
      <c r="M17" s="5" t="s">
        <v>65</v>
      </c>
      <c r="N17" s="5" t="s">
        <v>68</v>
      </c>
      <c r="O17" s="5" t="s">
        <v>69</v>
      </c>
      <c r="P17" s="6">
        <v>12</v>
      </c>
      <c r="Q17" s="36">
        <v>3.8</v>
      </c>
      <c r="R17" s="40">
        <v>3.24</v>
      </c>
      <c r="S17" s="6" t="s">
        <v>29</v>
      </c>
      <c r="T17" s="61" t="s">
        <v>51</v>
      </c>
      <c r="V17" s="6">
        <f t="shared" si="0"/>
        <v>175</v>
      </c>
      <c r="W17" s="6">
        <v>25</v>
      </c>
      <c r="X17" s="6">
        <v>7</v>
      </c>
      <c r="Y17" s="6">
        <f>Q17*V17+44</f>
        <v>709</v>
      </c>
      <c r="Z17" s="40">
        <f t="shared" ref="Z17:Z26" si="6">(X17*18+15)/100</f>
        <v>1.41</v>
      </c>
    </row>
    <row r="18" spans="1:26" ht="15" customHeight="1" x14ac:dyDescent="0.25">
      <c r="A18" s="59"/>
      <c r="B18" s="16">
        <v>513</v>
      </c>
      <c r="C18" s="1" t="s">
        <v>34</v>
      </c>
      <c r="D18" s="24">
        <v>270</v>
      </c>
      <c r="E18" s="24">
        <v>313</v>
      </c>
      <c r="F18" s="34">
        <v>12</v>
      </c>
      <c r="G18" s="2" t="s">
        <v>2</v>
      </c>
      <c r="H18" s="31" t="s">
        <v>21</v>
      </c>
      <c r="I18" s="18">
        <v>7898959224799</v>
      </c>
      <c r="J18" s="18">
        <v>27898959224793</v>
      </c>
      <c r="K18" s="2" t="s">
        <v>78</v>
      </c>
      <c r="L18" s="2" t="s">
        <v>60</v>
      </c>
      <c r="M18" s="31" t="s">
        <v>65</v>
      </c>
      <c r="N18" s="31" t="s">
        <v>68</v>
      </c>
      <c r="O18" s="31" t="s">
        <v>69</v>
      </c>
      <c r="P18" s="3">
        <v>12</v>
      </c>
      <c r="Q18" s="37">
        <v>3.8</v>
      </c>
      <c r="R18" s="41">
        <v>3.24</v>
      </c>
      <c r="S18" s="3" t="s">
        <v>29</v>
      </c>
      <c r="T18" s="62" t="s">
        <v>51</v>
      </c>
      <c r="V18" s="3">
        <f>W18*X18</f>
        <v>175</v>
      </c>
      <c r="W18" s="3">
        <v>25</v>
      </c>
      <c r="X18" s="3">
        <v>7</v>
      </c>
      <c r="Y18" s="3">
        <f>Q18*V18+44</f>
        <v>709</v>
      </c>
      <c r="Z18" s="41">
        <f>(X18*18+15)/100</f>
        <v>1.41</v>
      </c>
    </row>
    <row r="19" spans="1:26" ht="15" customHeight="1" x14ac:dyDescent="0.25">
      <c r="A19" s="59"/>
      <c r="B19" s="16">
        <v>1764</v>
      </c>
      <c r="C19" s="1" t="s">
        <v>86</v>
      </c>
      <c r="D19" s="24">
        <v>200</v>
      </c>
      <c r="E19" s="24">
        <v>233</v>
      </c>
      <c r="F19" s="34">
        <v>12</v>
      </c>
      <c r="G19" s="2" t="s">
        <v>2</v>
      </c>
      <c r="H19" s="31" t="s">
        <v>21</v>
      </c>
      <c r="I19" s="18">
        <v>7898966408335</v>
      </c>
      <c r="J19" s="18">
        <v>17898966408332</v>
      </c>
      <c r="K19" s="2" t="s">
        <v>78</v>
      </c>
      <c r="L19" s="2" t="s">
        <v>60</v>
      </c>
      <c r="M19" s="31" t="s">
        <v>65</v>
      </c>
      <c r="N19" s="31" t="s">
        <v>68</v>
      </c>
      <c r="O19" s="31" t="s">
        <v>69</v>
      </c>
      <c r="P19" s="3">
        <v>12</v>
      </c>
      <c r="Q19" s="37">
        <v>2.8</v>
      </c>
      <c r="R19" s="41">
        <v>2.4</v>
      </c>
      <c r="S19" s="3" t="s">
        <v>89</v>
      </c>
      <c r="T19" s="62" t="s">
        <v>88</v>
      </c>
      <c r="V19" s="3">
        <v>216</v>
      </c>
      <c r="W19" s="3">
        <v>27</v>
      </c>
      <c r="X19" s="3">
        <v>8</v>
      </c>
      <c r="Y19" s="3">
        <f>Q19*V19+44</f>
        <v>648.79999999999995</v>
      </c>
      <c r="Z19" s="41">
        <f t="shared" ref="Z19:Z20" si="7">(X19*18+15)/100</f>
        <v>1.59</v>
      </c>
    </row>
    <row r="20" spans="1:26" ht="15" customHeight="1" thickBot="1" x14ac:dyDescent="0.3">
      <c r="A20" s="60"/>
      <c r="B20" s="44">
        <v>1760</v>
      </c>
      <c r="C20" s="22" t="s">
        <v>87</v>
      </c>
      <c r="D20" s="25">
        <v>200</v>
      </c>
      <c r="E20" s="25">
        <v>233</v>
      </c>
      <c r="F20" s="7">
        <v>12</v>
      </c>
      <c r="G20" s="26" t="s">
        <v>2</v>
      </c>
      <c r="H20" s="26" t="s">
        <v>21</v>
      </c>
      <c r="I20" s="13">
        <v>7898966408342</v>
      </c>
      <c r="J20" s="13">
        <v>17898966408349</v>
      </c>
      <c r="K20" s="26" t="s">
        <v>78</v>
      </c>
      <c r="L20" s="26" t="s">
        <v>60</v>
      </c>
      <c r="M20" s="26" t="s">
        <v>65</v>
      </c>
      <c r="N20" s="26" t="s">
        <v>68</v>
      </c>
      <c r="O20" s="26" t="s">
        <v>69</v>
      </c>
      <c r="P20" s="8">
        <v>12</v>
      </c>
      <c r="Q20" s="38">
        <v>2.8</v>
      </c>
      <c r="R20" s="42">
        <v>2.4</v>
      </c>
      <c r="S20" s="8" t="s">
        <v>89</v>
      </c>
      <c r="T20" s="64" t="s">
        <v>88</v>
      </c>
      <c r="V20" s="8">
        <v>216</v>
      </c>
      <c r="W20" s="8">
        <v>27</v>
      </c>
      <c r="X20" s="8">
        <v>8</v>
      </c>
      <c r="Y20" s="8">
        <f>Q20*V20+44</f>
        <v>648.79999999999995</v>
      </c>
      <c r="Z20" s="42">
        <f t="shared" si="7"/>
        <v>1.59</v>
      </c>
    </row>
    <row r="21" spans="1:26" ht="15" customHeight="1" x14ac:dyDescent="0.25">
      <c r="A21" s="57" t="s">
        <v>85</v>
      </c>
      <c r="B21" s="55">
        <v>511</v>
      </c>
      <c r="C21" s="47" t="s">
        <v>32</v>
      </c>
      <c r="D21" s="48">
        <v>270</v>
      </c>
      <c r="E21" s="48">
        <v>313</v>
      </c>
      <c r="F21" s="49">
        <v>12</v>
      </c>
      <c r="G21" s="50" t="s">
        <v>3</v>
      </c>
      <c r="H21" s="56" t="s">
        <v>19</v>
      </c>
      <c r="I21" s="51">
        <v>7898959224775</v>
      </c>
      <c r="J21" s="51">
        <v>27898959224779</v>
      </c>
      <c r="K21" s="50" t="s">
        <v>78</v>
      </c>
      <c r="L21" s="50" t="s">
        <v>60</v>
      </c>
      <c r="M21" s="56" t="s">
        <v>65</v>
      </c>
      <c r="N21" s="56" t="s">
        <v>68</v>
      </c>
      <c r="O21" s="56" t="s">
        <v>69</v>
      </c>
      <c r="P21" s="52">
        <v>12</v>
      </c>
      <c r="Q21" s="53">
        <v>3.8</v>
      </c>
      <c r="R21" s="54">
        <v>3.24</v>
      </c>
      <c r="S21" s="52" t="s">
        <v>29</v>
      </c>
      <c r="T21" s="65" t="s">
        <v>51</v>
      </c>
      <c r="V21" s="52">
        <f t="shared" si="0"/>
        <v>175</v>
      </c>
      <c r="W21" s="52">
        <v>25</v>
      </c>
      <c r="X21" s="52">
        <v>7</v>
      </c>
      <c r="Y21" s="52">
        <f>Q21*V21+44</f>
        <v>709</v>
      </c>
      <c r="Z21" s="54">
        <f t="shared" si="6"/>
        <v>1.41</v>
      </c>
    </row>
    <row r="22" spans="1:26" ht="15" customHeight="1" x14ac:dyDescent="0.25">
      <c r="A22" s="59"/>
      <c r="B22" s="16">
        <v>512</v>
      </c>
      <c r="C22" s="1" t="s">
        <v>33</v>
      </c>
      <c r="D22" s="24">
        <v>270</v>
      </c>
      <c r="E22" s="24">
        <v>313</v>
      </c>
      <c r="F22" s="34">
        <v>12</v>
      </c>
      <c r="G22" s="2" t="s">
        <v>28</v>
      </c>
      <c r="H22" s="31">
        <v>1703800</v>
      </c>
      <c r="I22" s="18">
        <v>7898959224782</v>
      </c>
      <c r="J22" s="18">
        <v>27898959224786</v>
      </c>
      <c r="K22" s="2" t="s">
        <v>78</v>
      </c>
      <c r="L22" s="2" t="s">
        <v>60</v>
      </c>
      <c r="M22" s="31" t="s">
        <v>65</v>
      </c>
      <c r="N22" s="31" t="s">
        <v>68</v>
      </c>
      <c r="O22" s="31" t="s">
        <v>69</v>
      </c>
      <c r="P22" s="3">
        <v>12</v>
      </c>
      <c r="Q22" s="37">
        <v>3.8</v>
      </c>
      <c r="R22" s="41">
        <v>3.24</v>
      </c>
      <c r="S22" s="3" t="s">
        <v>29</v>
      </c>
      <c r="T22" s="62" t="s">
        <v>51</v>
      </c>
      <c r="V22" s="3">
        <f t="shared" si="0"/>
        <v>175</v>
      </c>
      <c r="W22" s="3">
        <v>25</v>
      </c>
      <c r="X22" s="3">
        <v>7</v>
      </c>
      <c r="Y22" s="3">
        <f>Q22*V22+44</f>
        <v>709</v>
      </c>
      <c r="Z22" s="41">
        <f t="shared" si="6"/>
        <v>1.41</v>
      </c>
    </row>
    <row r="23" spans="1:26" ht="15" customHeight="1" x14ac:dyDescent="0.25">
      <c r="A23" s="59"/>
      <c r="B23" s="16">
        <v>514</v>
      </c>
      <c r="C23" s="1" t="s">
        <v>35</v>
      </c>
      <c r="D23" s="24">
        <v>270</v>
      </c>
      <c r="E23" s="24">
        <v>313</v>
      </c>
      <c r="F23" s="34">
        <v>12</v>
      </c>
      <c r="G23" s="2" t="s">
        <v>3</v>
      </c>
      <c r="H23" s="31" t="s">
        <v>19</v>
      </c>
      <c r="I23" s="18">
        <v>7898959224805</v>
      </c>
      <c r="J23" s="18">
        <v>27898959224809</v>
      </c>
      <c r="K23" s="2" t="s">
        <v>78</v>
      </c>
      <c r="L23" s="2" t="s">
        <v>60</v>
      </c>
      <c r="M23" s="31" t="s">
        <v>65</v>
      </c>
      <c r="N23" s="31" t="s">
        <v>68</v>
      </c>
      <c r="O23" s="31" t="s">
        <v>69</v>
      </c>
      <c r="P23" s="3">
        <v>12</v>
      </c>
      <c r="Q23" s="37">
        <v>3.8</v>
      </c>
      <c r="R23" s="41">
        <v>3.24</v>
      </c>
      <c r="S23" s="3" t="s">
        <v>29</v>
      </c>
      <c r="T23" s="62" t="s">
        <v>51</v>
      </c>
      <c r="V23" s="3">
        <f t="shared" si="0"/>
        <v>175</v>
      </c>
      <c r="W23" s="3">
        <v>25</v>
      </c>
      <c r="X23" s="3">
        <v>7</v>
      </c>
      <c r="Y23" s="3">
        <f>Q23*V23+44</f>
        <v>709</v>
      </c>
      <c r="Z23" s="41">
        <f t="shared" si="6"/>
        <v>1.41</v>
      </c>
    </row>
    <row r="24" spans="1:26" ht="15" customHeight="1" x14ac:dyDescent="0.25">
      <c r="A24" s="59"/>
      <c r="B24" s="16">
        <v>515</v>
      </c>
      <c r="C24" s="1" t="s">
        <v>92</v>
      </c>
      <c r="D24" s="24">
        <v>270</v>
      </c>
      <c r="E24" s="24">
        <v>313</v>
      </c>
      <c r="F24" s="34">
        <v>12</v>
      </c>
      <c r="G24" s="2" t="s">
        <v>40</v>
      </c>
      <c r="H24" s="31" t="s">
        <v>52</v>
      </c>
      <c r="I24" s="18">
        <v>7898959224935</v>
      </c>
      <c r="J24" s="18">
        <v>17898959224932</v>
      </c>
      <c r="K24" s="2" t="s">
        <v>78</v>
      </c>
      <c r="L24" s="2" t="s">
        <v>60</v>
      </c>
      <c r="M24" s="31" t="s">
        <v>65</v>
      </c>
      <c r="N24" s="31" t="s">
        <v>68</v>
      </c>
      <c r="O24" s="31" t="s">
        <v>69</v>
      </c>
      <c r="P24" s="3">
        <v>12</v>
      </c>
      <c r="Q24" s="37">
        <v>3.8</v>
      </c>
      <c r="R24" s="41">
        <v>3.24</v>
      </c>
      <c r="S24" s="3" t="s">
        <v>29</v>
      </c>
      <c r="T24" s="62" t="s">
        <v>51</v>
      </c>
      <c r="V24" s="3">
        <f t="shared" si="0"/>
        <v>175</v>
      </c>
      <c r="W24" s="3">
        <v>25</v>
      </c>
      <c r="X24" s="3">
        <v>7</v>
      </c>
      <c r="Y24" s="3">
        <f>Q24*V24+44</f>
        <v>709</v>
      </c>
      <c r="Z24" s="41">
        <f t="shared" si="6"/>
        <v>1.41</v>
      </c>
    </row>
    <row r="25" spans="1:26" ht="15" customHeight="1" x14ac:dyDescent="0.25">
      <c r="A25" s="59"/>
      <c r="B25" s="16">
        <v>516</v>
      </c>
      <c r="C25" s="1" t="s">
        <v>90</v>
      </c>
      <c r="D25" s="24">
        <v>270</v>
      </c>
      <c r="E25" s="24">
        <v>313</v>
      </c>
      <c r="F25" s="34">
        <v>12</v>
      </c>
      <c r="G25" s="2" t="s">
        <v>3</v>
      </c>
      <c r="H25" s="31" t="s">
        <v>19</v>
      </c>
      <c r="I25" s="18">
        <v>7898959224942</v>
      </c>
      <c r="J25" s="18" t="s">
        <v>47</v>
      </c>
      <c r="K25" s="2" t="s">
        <v>78</v>
      </c>
      <c r="L25" s="2" t="s">
        <v>60</v>
      </c>
      <c r="M25" s="31" t="s">
        <v>65</v>
      </c>
      <c r="N25" s="31" t="s">
        <v>68</v>
      </c>
      <c r="O25" s="31" t="s">
        <v>69</v>
      </c>
      <c r="P25" s="3">
        <v>12</v>
      </c>
      <c r="Q25" s="37">
        <v>3.8</v>
      </c>
      <c r="R25" s="41">
        <v>3.24</v>
      </c>
      <c r="S25" s="3" t="s">
        <v>29</v>
      </c>
      <c r="T25" s="62" t="s">
        <v>51</v>
      </c>
      <c r="V25" s="3">
        <f t="shared" si="0"/>
        <v>175</v>
      </c>
      <c r="W25" s="3">
        <v>25</v>
      </c>
      <c r="X25" s="3">
        <v>7</v>
      </c>
      <c r="Y25" s="3">
        <f>Q25*V25+44</f>
        <v>709</v>
      </c>
      <c r="Z25" s="41">
        <f t="shared" si="6"/>
        <v>1.41</v>
      </c>
    </row>
    <row r="26" spans="1:26" ht="16.5" customHeight="1" thickBot="1" x14ac:dyDescent="0.3">
      <c r="A26" s="60"/>
      <c r="B26" s="44">
        <v>517</v>
      </c>
      <c r="C26" s="22" t="s">
        <v>91</v>
      </c>
      <c r="D26" s="25">
        <v>300</v>
      </c>
      <c r="E26" s="25">
        <v>330</v>
      </c>
      <c r="F26" s="7">
        <v>12</v>
      </c>
      <c r="G26" s="26" t="s">
        <v>3</v>
      </c>
      <c r="H26" s="26" t="s">
        <v>19</v>
      </c>
      <c r="I26" s="13">
        <v>7898959224959</v>
      </c>
      <c r="J26" s="13" t="s">
        <v>48</v>
      </c>
      <c r="K26" s="26" t="s">
        <v>78</v>
      </c>
      <c r="L26" s="26" t="s">
        <v>60</v>
      </c>
      <c r="M26" s="26" t="s">
        <v>65</v>
      </c>
      <c r="N26" s="26" t="s">
        <v>68</v>
      </c>
      <c r="O26" s="26" t="s">
        <v>69</v>
      </c>
      <c r="P26" s="8">
        <v>12</v>
      </c>
      <c r="Q26" s="38">
        <v>3.8</v>
      </c>
      <c r="R26" s="42">
        <v>3.24</v>
      </c>
      <c r="S26" s="8" t="s">
        <v>29</v>
      </c>
      <c r="T26" s="64" t="s">
        <v>51</v>
      </c>
      <c r="V26" s="8">
        <f t="shared" si="0"/>
        <v>175</v>
      </c>
      <c r="W26" s="8">
        <v>25</v>
      </c>
      <c r="X26" s="8">
        <v>7</v>
      </c>
      <c r="Y26" s="8">
        <f>Q26*V26+44</f>
        <v>709</v>
      </c>
      <c r="Z26" s="42">
        <f t="shared" si="6"/>
        <v>1.41</v>
      </c>
    </row>
    <row r="27" spans="1:26" ht="15" customHeight="1" x14ac:dyDescent="0.25">
      <c r="A27" s="57" t="s">
        <v>61</v>
      </c>
      <c r="B27" s="19">
        <v>666</v>
      </c>
      <c r="C27" s="21" t="s">
        <v>82</v>
      </c>
      <c r="D27" s="23">
        <v>270</v>
      </c>
      <c r="E27" s="23">
        <v>313</v>
      </c>
      <c r="F27" s="4">
        <v>12</v>
      </c>
      <c r="G27" s="5" t="s">
        <v>3</v>
      </c>
      <c r="H27" s="5" t="s">
        <v>19</v>
      </c>
      <c r="I27" s="35" t="s">
        <v>56</v>
      </c>
      <c r="J27" s="14" t="s">
        <v>53</v>
      </c>
      <c r="K27" s="5" t="s">
        <v>78</v>
      </c>
      <c r="L27" s="5" t="s">
        <v>60</v>
      </c>
      <c r="M27" s="5" t="s">
        <v>65</v>
      </c>
      <c r="N27" s="5" t="s">
        <v>68</v>
      </c>
      <c r="O27" s="5" t="s">
        <v>69</v>
      </c>
      <c r="P27" s="6">
        <v>12</v>
      </c>
      <c r="Q27" s="36">
        <v>3.8</v>
      </c>
      <c r="R27" s="40">
        <v>3.24</v>
      </c>
      <c r="S27" s="6" t="s">
        <v>29</v>
      </c>
      <c r="T27" s="61" t="s">
        <v>51</v>
      </c>
      <c r="V27" s="6">
        <f>W27*X27</f>
        <v>175</v>
      </c>
      <c r="W27" s="6">
        <v>25</v>
      </c>
      <c r="X27" s="6">
        <v>7</v>
      </c>
      <c r="Y27" s="6">
        <f>Q27*V27+44</f>
        <v>709</v>
      </c>
      <c r="Z27" s="40">
        <f t="shared" ref="Z27:Z31" si="8">(X27*18+15)/100</f>
        <v>1.41</v>
      </c>
    </row>
    <row r="28" spans="1:26" ht="15" customHeight="1" x14ac:dyDescent="0.25">
      <c r="A28" s="59"/>
      <c r="B28" s="20">
        <v>667</v>
      </c>
      <c r="C28" s="1" t="s">
        <v>81</v>
      </c>
      <c r="D28" s="24">
        <v>270</v>
      </c>
      <c r="E28" s="24">
        <v>313</v>
      </c>
      <c r="F28" s="34">
        <v>12</v>
      </c>
      <c r="G28" s="2" t="s">
        <v>3</v>
      </c>
      <c r="H28" s="2" t="s">
        <v>19</v>
      </c>
      <c r="I28" s="18" t="s">
        <v>57</v>
      </c>
      <c r="J28" s="18" t="s">
        <v>54</v>
      </c>
      <c r="K28" s="2" t="s">
        <v>78</v>
      </c>
      <c r="L28" s="2" t="s">
        <v>60</v>
      </c>
      <c r="M28" s="2" t="s">
        <v>65</v>
      </c>
      <c r="N28" s="2" t="s">
        <v>68</v>
      </c>
      <c r="O28" s="2" t="s">
        <v>69</v>
      </c>
      <c r="P28" s="3">
        <v>12</v>
      </c>
      <c r="Q28" s="37">
        <v>3.8</v>
      </c>
      <c r="R28" s="41">
        <v>3.24</v>
      </c>
      <c r="S28" s="3" t="s">
        <v>29</v>
      </c>
      <c r="T28" s="62" t="s">
        <v>51</v>
      </c>
      <c r="V28" s="3">
        <f>W28*X28</f>
        <v>175</v>
      </c>
      <c r="W28" s="3">
        <v>25</v>
      </c>
      <c r="X28" s="3">
        <v>7</v>
      </c>
      <c r="Y28" s="3">
        <f>Q28*V28+44</f>
        <v>709</v>
      </c>
      <c r="Z28" s="41">
        <f t="shared" si="8"/>
        <v>1.41</v>
      </c>
    </row>
    <row r="29" spans="1:26" ht="15" customHeight="1" x14ac:dyDescent="0.25">
      <c r="A29" s="59"/>
      <c r="B29" s="20">
        <v>668</v>
      </c>
      <c r="C29" s="1" t="s">
        <v>80</v>
      </c>
      <c r="D29" s="24">
        <v>270</v>
      </c>
      <c r="E29" s="24">
        <v>313</v>
      </c>
      <c r="F29" s="34">
        <v>12</v>
      </c>
      <c r="G29" s="2" t="s">
        <v>3</v>
      </c>
      <c r="H29" s="2" t="s">
        <v>19</v>
      </c>
      <c r="I29" s="18" t="s">
        <v>58</v>
      </c>
      <c r="J29" s="18" t="s">
        <v>55</v>
      </c>
      <c r="K29" s="2" t="s">
        <v>78</v>
      </c>
      <c r="L29" s="2" t="s">
        <v>60</v>
      </c>
      <c r="M29" s="2" t="s">
        <v>65</v>
      </c>
      <c r="N29" s="2" t="s">
        <v>68</v>
      </c>
      <c r="O29" s="2" t="s">
        <v>69</v>
      </c>
      <c r="P29" s="3">
        <v>12</v>
      </c>
      <c r="Q29" s="37">
        <v>3.8</v>
      </c>
      <c r="R29" s="41">
        <v>3.24</v>
      </c>
      <c r="S29" s="3" t="s">
        <v>29</v>
      </c>
      <c r="T29" s="62" t="s">
        <v>51</v>
      </c>
      <c r="V29" s="3">
        <v>175</v>
      </c>
      <c r="W29" s="3">
        <v>25</v>
      </c>
      <c r="X29" s="3">
        <v>7</v>
      </c>
      <c r="Y29" s="3">
        <v>709</v>
      </c>
      <c r="Z29" s="41">
        <f t="shared" si="8"/>
        <v>1.41</v>
      </c>
    </row>
    <row r="30" spans="1:26" ht="15.75" customHeight="1" x14ac:dyDescent="0.25">
      <c r="A30" s="59"/>
      <c r="B30" s="46">
        <v>1410</v>
      </c>
      <c r="C30" s="47" t="s">
        <v>79</v>
      </c>
      <c r="D30" s="48">
        <v>270</v>
      </c>
      <c r="E30" s="48">
        <v>313</v>
      </c>
      <c r="F30" s="49">
        <v>12</v>
      </c>
      <c r="G30" s="50" t="s">
        <v>3</v>
      </c>
      <c r="H30" s="50" t="s">
        <v>19</v>
      </c>
      <c r="I30" s="51">
        <v>7898966408311</v>
      </c>
      <c r="J30" s="51">
        <v>17898966408318</v>
      </c>
      <c r="K30" s="50" t="s">
        <v>78</v>
      </c>
      <c r="L30" s="50" t="s">
        <v>60</v>
      </c>
      <c r="M30" s="50" t="s">
        <v>65</v>
      </c>
      <c r="N30" s="50" t="s">
        <v>68</v>
      </c>
      <c r="O30" s="50" t="s">
        <v>69</v>
      </c>
      <c r="P30" s="52">
        <v>12</v>
      </c>
      <c r="Q30" s="53">
        <v>3.8</v>
      </c>
      <c r="R30" s="54">
        <v>3.24</v>
      </c>
      <c r="S30" s="52" t="s">
        <v>29</v>
      </c>
      <c r="T30" s="65" t="s">
        <v>51</v>
      </c>
      <c r="V30" s="52">
        <v>175</v>
      </c>
      <c r="W30" s="52">
        <v>25</v>
      </c>
      <c r="X30" s="52">
        <v>7</v>
      </c>
      <c r="Y30" s="52">
        <v>709</v>
      </c>
      <c r="Z30" s="41">
        <f t="shared" si="8"/>
        <v>1.41</v>
      </c>
    </row>
    <row r="31" spans="1:26" ht="16.5" customHeight="1" thickBot="1" x14ac:dyDescent="0.3">
      <c r="A31" s="60"/>
      <c r="B31" s="46">
        <v>1413</v>
      </c>
      <c r="C31" s="47" t="s">
        <v>83</v>
      </c>
      <c r="D31" s="48">
        <v>270</v>
      </c>
      <c r="E31" s="48">
        <v>313</v>
      </c>
      <c r="F31" s="49">
        <v>12</v>
      </c>
      <c r="G31" s="50" t="s">
        <v>3</v>
      </c>
      <c r="H31" s="50" t="s">
        <v>19</v>
      </c>
      <c r="I31" s="51">
        <v>7898966408328</v>
      </c>
      <c r="J31" s="51">
        <v>17898966408325</v>
      </c>
      <c r="K31" s="50" t="s">
        <v>78</v>
      </c>
      <c r="L31" s="50" t="s">
        <v>60</v>
      </c>
      <c r="M31" s="50" t="s">
        <v>65</v>
      </c>
      <c r="N31" s="50" t="s">
        <v>68</v>
      </c>
      <c r="O31" s="50" t="s">
        <v>69</v>
      </c>
      <c r="P31" s="52">
        <v>12</v>
      </c>
      <c r="Q31" s="53">
        <v>3.8</v>
      </c>
      <c r="R31" s="54">
        <v>3.24</v>
      </c>
      <c r="S31" s="52" t="s">
        <v>29</v>
      </c>
      <c r="T31" s="65" t="s">
        <v>51</v>
      </c>
      <c r="V31" s="52">
        <v>175</v>
      </c>
      <c r="W31" s="52">
        <v>25</v>
      </c>
      <c r="X31" s="52">
        <v>7</v>
      </c>
      <c r="Y31" s="52">
        <v>709</v>
      </c>
      <c r="Z31" s="54">
        <f t="shared" si="8"/>
        <v>1.41</v>
      </c>
    </row>
    <row r="32" spans="1:2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</sheetData>
  <mergeCells count="6">
    <mergeCell ref="A2:A6"/>
    <mergeCell ref="A7:A11"/>
    <mergeCell ref="A12:A16"/>
    <mergeCell ref="A27:A31"/>
    <mergeCell ref="A17:A20"/>
    <mergeCell ref="A21:A26"/>
  </mergeCells>
  <pageMargins left="0.23622047244094491" right="0.23622047244094491" top="0.39370078740157483" bottom="0.55118110236220474" header="0.31496062992125984" footer="0.31496062992125984"/>
  <pageSetup paperSize="9" scale="60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2F46324BE1BC42B7D5BF7815ACD5A3" ma:contentTypeVersion="13" ma:contentTypeDescription="Crie um novo documento." ma:contentTypeScope="" ma:versionID="18fd64d220977ba7346e433dad73efd1">
  <xsd:schema xmlns:xsd="http://www.w3.org/2001/XMLSchema" xmlns:xs="http://www.w3.org/2001/XMLSchema" xmlns:p="http://schemas.microsoft.com/office/2006/metadata/properties" xmlns:ns2="682d034f-3689-499b-b654-6700814fd472" xmlns:ns3="409e9f0c-16c1-489e-9cfe-664a84516a9d" targetNamespace="http://schemas.microsoft.com/office/2006/metadata/properties" ma:root="true" ma:fieldsID="1b16eaa99462ffaaffe2a0f2fde1196c" ns2:_="" ns3:_="">
    <xsd:import namespace="682d034f-3689-499b-b654-6700814fd472"/>
    <xsd:import namespace="409e9f0c-16c1-489e-9cfe-664a84516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d034f-3689-499b-b654-6700814fd4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e9f0c-16c1-489e-9cfe-664a84516a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4419E-E36F-46FB-AA88-31A2F2A3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2d034f-3689-499b-b654-6700814fd472"/>
    <ds:schemaRef ds:uri="409e9f0c-16c1-489e-9cfe-664a84516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48AF7-5A86-48DC-8AA3-B34D800CB49E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409e9f0c-16c1-489e-9cfe-664a84516a9d"/>
    <ds:schemaRef ds:uri="http://schemas.microsoft.com/office/2006/metadata/properties"/>
    <ds:schemaRef ds:uri="682d034f-3689-499b-b654-6700814fd472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9923EC-D9CA-462B-9732-BA3DA5090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Legurmê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Rafael Baches</cp:lastModifiedBy>
  <cp:lastPrinted>2015-11-09T03:01:25Z</cp:lastPrinted>
  <dcterms:created xsi:type="dcterms:W3CDTF">2015-08-25T23:06:26Z</dcterms:created>
  <dcterms:modified xsi:type="dcterms:W3CDTF">2023-09-17T19:19:11Z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0x010100AF2F46324BE1BC42B7D5BF7815ACD5A3</vt:lpwstr>
  </property>
</Properties>
</file>